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BOLETINES DE HACIENDA\BOLETÍN DE ESTADÍSTICAS FISCALES 2024\"/>
    </mc:Choice>
  </mc:AlternateContent>
  <bookViews>
    <workbookView xWindow="600" yWindow="30" windowWidth="14115" windowHeight="7485"/>
  </bookViews>
  <sheets>
    <sheet name="Cuadro 8" sheetId="1" r:id="rId1"/>
  </sheets>
  <definedNames>
    <definedName name="_xlnm.Print_Area" localSheetId="0">'Cuadro 8'!$A$1:$G$79</definedName>
    <definedName name="_xlnm.Print_Titles" localSheetId="0">'Cuadro 8'!$1:$3</definedName>
  </definedNames>
  <calcPr calcId="152511"/>
</workbook>
</file>

<file path=xl/calcChain.xml><?xml version="1.0" encoding="utf-8"?>
<calcChain xmlns="http://schemas.openxmlformats.org/spreadsheetml/2006/main">
  <c r="D40" i="1" l="1"/>
  <c r="C40" i="1"/>
  <c r="F10" i="1" l="1"/>
  <c r="D33" i="1"/>
  <c r="E33" i="1"/>
  <c r="F33" i="1"/>
  <c r="C33" i="1"/>
  <c r="D29" i="1"/>
  <c r="E29" i="1"/>
  <c r="F29" i="1"/>
  <c r="C29" i="1"/>
  <c r="D23" i="1"/>
  <c r="E23" i="1"/>
  <c r="E18" i="1" s="1"/>
  <c r="F23" i="1"/>
  <c r="C23" i="1"/>
  <c r="D19" i="1"/>
  <c r="E19" i="1"/>
  <c r="F19" i="1"/>
  <c r="F18" i="1" s="1"/>
  <c r="C19" i="1"/>
  <c r="C18" i="1" s="1"/>
  <c r="D10" i="1"/>
  <c r="E10" i="1"/>
  <c r="C10" i="1"/>
  <c r="C6" i="1" s="1"/>
  <c r="D7" i="1"/>
  <c r="D6" i="1" s="1"/>
  <c r="E7" i="1"/>
  <c r="E6" i="1" s="1"/>
  <c r="F7" i="1"/>
  <c r="C7" i="1"/>
  <c r="F43" i="1"/>
  <c r="E43" i="1"/>
  <c r="D43" i="1"/>
  <c r="C43" i="1"/>
  <c r="B42" i="1"/>
  <c r="B41" i="1"/>
  <c r="C47" i="1"/>
  <c r="C52" i="1"/>
  <c r="C63" i="1"/>
  <c r="B9" i="1"/>
  <c r="B11" i="1"/>
  <c r="B12" i="1"/>
  <c r="B13" i="1"/>
  <c r="B14" i="1"/>
  <c r="B15" i="1"/>
  <c r="B16" i="1"/>
  <c r="B17" i="1"/>
  <c r="B20" i="1"/>
  <c r="B21" i="1"/>
  <c r="B22" i="1"/>
  <c r="B24" i="1"/>
  <c r="B25" i="1"/>
  <c r="B26" i="1"/>
  <c r="B27" i="1"/>
  <c r="B28" i="1"/>
  <c r="B30" i="1"/>
  <c r="B31" i="1"/>
  <c r="B32" i="1"/>
  <c r="B33" i="1"/>
  <c r="B34" i="1"/>
  <c r="B35" i="1"/>
  <c r="B36" i="1"/>
  <c r="B8" i="1"/>
  <c r="B44" i="1"/>
  <c r="B45" i="1"/>
  <c r="B46" i="1"/>
  <c r="B48" i="1"/>
  <c r="B49" i="1"/>
  <c r="B50" i="1"/>
  <c r="B53" i="1"/>
  <c r="B54" i="1"/>
  <c r="B55" i="1"/>
  <c r="B57" i="1"/>
  <c r="B58" i="1"/>
  <c r="B59" i="1"/>
  <c r="B60" i="1"/>
  <c r="B61" i="1"/>
  <c r="B62" i="1"/>
  <c r="B64" i="1"/>
  <c r="B65" i="1"/>
  <c r="B66" i="1"/>
  <c r="B68" i="1"/>
  <c r="B69" i="1"/>
  <c r="B70" i="1"/>
  <c r="F67" i="1"/>
  <c r="F63" i="1"/>
  <c r="F56" i="1"/>
  <c r="F52" i="1"/>
  <c r="F51" i="1" s="1"/>
  <c r="F47" i="1"/>
  <c r="E56" i="1"/>
  <c r="E67" i="1"/>
  <c r="E63" i="1"/>
  <c r="B63" i="1" s="1"/>
  <c r="E51" i="1"/>
  <c r="E47" i="1"/>
  <c r="D67" i="1"/>
  <c r="B67" i="1" s="1"/>
  <c r="D63" i="1"/>
  <c r="D56" i="1"/>
  <c r="D52" i="1"/>
  <c r="D51" i="1"/>
  <c r="D47" i="1"/>
  <c r="D39" i="1" s="1"/>
  <c r="C67" i="1"/>
  <c r="C56" i="1"/>
  <c r="E40" i="1"/>
  <c r="E39" i="1" s="1"/>
  <c r="E38" i="1" s="1"/>
  <c r="F40" i="1"/>
  <c r="F39" i="1" s="1"/>
  <c r="E52" i="1"/>
  <c r="D18" i="1" l="1"/>
  <c r="E5" i="1"/>
  <c r="B29" i="1"/>
  <c r="B19" i="1"/>
  <c r="B7" i="1"/>
  <c r="B40" i="1"/>
  <c r="B52" i="1"/>
  <c r="C51" i="1"/>
  <c r="B23" i="1"/>
  <c r="F38" i="1"/>
  <c r="B47" i="1"/>
  <c r="B56" i="1"/>
  <c r="C39" i="1"/>
  <c r="B39" i="1" s="1"/>
  <c r="B43" i="1"/>
  <c r="D5" i="1"/>
  <c r="B18" i="1"/>
  <c r="D38" i="1"/>
  <c r="B51" i="1"/>
  <c r="C5" i="1"/>
  <c r="F6" i="1"/>
  <c r="F5" i="1" s="1"/>
  <c r="B6" i="1"/>
  <c r="B10" i="1"/>
  <c r="B5" i="1" l="1"/>
  <c r="C38" i="1"/>
  <c r="B38" i="1" s="1"/>
</calcChain>
</file>

<file path=xl/sharedStrings.xml><?xml version="1.0" encoding="utf-8"?>
<sst xmlns="http://schemas.openxmlformats.org/spreadsheetml/2006/main" count="83" uniqueCount="49">
  <si>
    <t>Total</t>
  </si>
  <si>
    <t>Municipios</t>
  </si>
  <si>
    <t xml:space="preserve">Años y clasificación económica                         </t>
  </si>
  <si>
    <t>TOTAL</t>
  </si>
  <si>
    <t>Fuente: Contraloría General de la República, Dirección Nacional de Métodos y Sistemas de Contabilidad.</t>
  </si>
  <si>
    <t>Gastos corrientes</t>
  </si>
  <si>
    <t>Gastos de capital</t>
  </si>
  <si>
    <t xml:space="preserve"> NOTA: Debido al redondeo del computador, la suma o variación puede no coincidir.</t>
  </si>
  <si>
    <t>(P)  Cifras preliminares.</t>
  </si>
  <si>
    <t xml:space="preserve"> Sector Público No Financiero (en miles de balboas)</t>
  </si>
  <si>
    <t xml:space="preserve">  Gastos de operación</t>
  </si>
  <si>
    <t xml:space="preserve">    Remuneraciones</t>
  </si>
  <si>
    <t xml:space="preserve">    Bienes y servicios</t>
  </si>
  <si>
    <t xml:space="preserve">  Transferencias corrientes</t>
  </si>
  <si>
    <t xml:space="preserve">    Al sector privado</t>
  </si>
  <si>
    <t xml:space="preserve">    Al sector público</t>
  </si>
  <si>
    <t xml:space="preserve">    Al sector externo</t>
  </si>
  <si>
    <t xml:space="preserve">  Intereses deuda pública y Servicio deuda flotante</t>
  </si>
  <si>
    <t xml:space="preserve">    Deuda pública interna</t>
  </si>
  <si>
    <t xml:space="preserve">    Deuda flotante</t>
  </si>
  <si>
    <t xml:space="preserve">    Deuda pública externa</t>
  </si>
  <si>
    <t xml:space="preserve">  Inversión real</t>
  </si>
  <si>
    <t xml:space="preserve">    Obras y construcciones</t>
  </si>
  <si>
    <t xml:space="preserve">    Maquinaria y equipo</t>
  </si>
  <si>
    <t xml:space="preserve">    Gestión de proyectos</t>
  </si>
  <si>
    <t xml:space="preserve">  Inversión financiera</t>
  </si>
  <si>
    <t xml:space="preserve">    Compra de activos</t>
  </si>
  <si>
    <t xml:space="preserve">    Compra de existencias</t>
  </si>
  <si>
    <t xml:space="preserve">    Concesión de préstamos</t>
  </si>
  <si>
    <t xml:space="preserve">    Estudio de proyectos</t>
  </si>
  <si>
    <t xml:space="preserve">  Transferencias de capital</t>
  </si>
  <si>
    <t xml:space="preserve">  Amortización deuda pública</t>
  </si>
  <si>
    <t>Instituciones descentralizadas</t>
  </si>
  <si>
    <t>Otras inversiones financieras</t>
  </si>
  <si>
    <t>Gobierno                                                                                                                                                                                                                               central (1)</t>
  </si>
  <si>
    <t>Empresas públicas no financieras (2)</t>
  </si>
  <si>
    <t>2024 (P)</t>
  </si>
  <si>
    <t>Estudio de proyectos</t>
  </si>
  <si>
    <t>Concesión de préstamos</t>
  </si>
  <si>
    <t>Compra de activos</t>
  </si>
  <si>
    <t>Compra de existencias</t>
  </si>
  <si>
    <t>Compra de valores</t>
  </si>
  <si>
    <t xml:space="preserve">  -    Cantidad nula o cero.</t>
  </si>
  <si>
    <t xml:space="preserve"> Cuadro 8.  GASTOS EFECTUADOS POR EL SECTOR PÚBLICO NO FINANCIERO
DE LA REPÚBLICA, SEGÚN CLASIFICACIÓN ECONÓMICA,
POR ÁREA INSTITUCIONAL: AÑOS 2023-24</t>
  </si>
  <si>
    <t xml:space="preserve">       en el pago de ciertas obligaciones tributarias, otorgadas a personas naturales o jurídicas.</t>
  </si>
  <si>
    <t xml:space="preserve">(2)   Según establece la Constitución, artículo 320, la Autoridad  del  Canal  de  Panamá tiene un sistema de planificación y  administración  </t>
  </si>
  <si>
    <t>(1)   Incluye  los  incentivos  fiscales, documento dirigido a estimular la economía mediante la reducción, concesión, subvención y/o subsidio</t>
  </si>
  <si>
    <t xml:space="preserve">       financiera trienal  conforme  al  cual  aprobará, mediante resolución motivada, su proyecto de presupuesto  anual,  que  no  formará  parte    </t>
  </si>
  <si>
    <t xml:space="preserve">       del presupuesto general del Estado, por tal razón no se incluyen los datos de esta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</si>
</sst>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0.000_)"/>
    <numFmt numFmtId="166" formatCode="#,##0.0_);\(#,##0.0\)"/>
    <numFmt numFmtId="167" formatCode="_ * #,##0_ ;_ * \-#,##0_ ;_ * &quot;-&quot;_ ;_ @_ "/>
    <numFmt numFmtId="169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166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5" fillId="0" borderId="0" xfId="0" applyFont="1"/>
    <xf numFmtId="165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left"/>
    </xf>
    <xf numFmtId="167" fontId="1" fillId="0" borderId="2" xfId="0" applyNumberFormat="1" applyFont="1" applyBorder="1" applyAlignment="1" applyProtection="1">
      <alignment horizontal="right"/>
    </xf>
    <xf numFmtId="167" fontId="1" fillId="0" borderId="3" xfId="0" applyNumberFormat="1" applyFont="1" applyBorder="1" applyAlignment="1" applyProtection="1">
      <alignment horizontal="right"/>
    </xf>
    <xf numFmtId="167" fontId="2" fillId="0" borderId="2" xfId="0" applyNumberFormat="1" applyFont="1" applyFill="1" applyBorder="1" applyAlignment="1" applyProtection="1">
      <alignment horizontal="right"/>
    </xf>
    <xf numFmtId="167" fontId="1" fillId="0" borderId="2" xfId="0" applyNumberFormat="1" applyFont="1" applyFill="1" applyBorder="1" applyAlignment="1" applyProtection="1">
      <alignment horizontal="right"/>
    </xf>
    <xf numFmtId="167" fontId="2" fillId="0" borderId="3" xfId="0" applyNumberFormat="1" applyFont="1" applyFill="1" applyBorder="1" applyAlignment="1" applyProtection="1">
      <alignment horizontal="right"/>
    </xf>
    <xf numFmtId="167" fontId="1" fillId="0" borderId="3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left"/>
    </xf>
    <xf numFmtId="4" fontId="6" fillId="0" borderId="0" xfId="0" applyNumberFormat="1" applyFont="1"/>
    <xf numFmtId="4" fontId="6" fillId="0" borderId="0" xfId="0" applyNumberFormat="1" applyFont="1" applyBorder="1"/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indent="2"/>
    </xf>
    <xf numFmtId="165" fontId="1" fillId="0" borderId="0" xfId="0" applyNumberFormat="1" applyFont="1" applyFill="1" applyBorder="1" applyAlignment="1" applyProtection="1">
      <alignment horizontal="left"/>
    </xf>
    <xf numFmtId="167" fontId="2" fillId="0" borderId="3" xfId="0" applyNumberFormat="1" applyFont="1" applyBorder="1" applyAlignment="1" applyProtection="1">
      <alignment horizontal="right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167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167" fontId="1" fillId="0" borderId="3" xfId="0" applyNumberFormat="1" applyFont="1" applyFill="1" applyBorder="1" applyAlignment="1" applyProtection="1">
      <alignment horizontal="center"/>
    </xf>
    <xf numFmtId="4" fontId="6" fillId="0" borderId="0" xfId="0" applyNumberFormat="1" applyFont="1" applyAlignment="1"/>
    <xf numFmtId="0" fontId="5" fillId="0" borderId="0" xfId="0" applyFont="1" applyAlignment="1"/>
    <xf numFmtId="0" fontId="5" fillId="0" borderId="0" xfId="0" applyFont="1" applyFill="1" applyAlignment="1"/>
    <xf numFmtId="167" fontId="1" fillId="0" borderId="5" xfId="0" applyNumberFormat="1" applyFont="1" applyFill="1" applyBorder="1" applyAlignment="1" applyProtection="1">
      <alignment horizontal="right" vertical="center"/>
    </xf>
    <xf numFmtId="167" fontId="1" fillId="0" borderId="6" xfId="0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2" fontId="0" fillId="0" borderId="0" xfId="0" applyNumberFormat="1"/>
    <xf numFmtId="167" fontId="2" fillId="0" borderId="3" xfId="0" applyNumberFormat="1" applyFont="1" applyBorder="1" applyAlignment="1" applyProtection="1">
      <alignment horizontal="right" vertical="center"/>
    </xf>
    <xf numFmtId="167" fontId="2" fillId="0" borderId="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wrapText="1"/>
    </xf>
    <xf numFmtId="4" fontId="6" fillId="0" borderId="0" xfId="0" applyNumberFormat="1" applyFont="1" applyBorder="1" applyAlignment="1"/>
    <xf numFmtId="0" fontId="0" fillId="0" borderId="0" xfId="0" applyAlignment="1"/>
    <xf numFmtId="0" fontId="5" fillId="0" borderId="0" xfId="0" applyFont="1" applyBorder="1" applyAlignment="1"/>
    <xf numFmtId="43" fontId="0" fillId="0" borderId="0" xfId="4" applyFont="1"/>
    <xf numFmtId="3" fontId="0" fillId="0" borderId="0" xfId="4" applyNumberFormat="1" applyFont="1"/>
    <xf numFmtId="169" fontId="0" fillId="0" borderId="0" xfId="4" applyNumberFormat="1" applyFont="1"/>
    <xf numFmtId="169" fontId="8" fillId="0" borderId="0" xfId="0" applyNumberFormat="1" applyFont="1"/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/>
    </xf>
  </cellXfs>
  <cellStyles count="5">
    <cellStyle name="Millares" xfId="4" builtinId="3"/>
    <cellStyle name="Normal" xfId="0" builtinId="0"/>
    <cellStyle name="Normal 2 3" xfId="1"/>
    <cellStyle name="Normal 4" xfId="2"/>
    <cellStyle name="Normal 8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view="pageBreakPreview" zoomScaleNormal="100" zoomScaleSheetLayoutView="100" workbookViewId="0">
      <pane ySplit="3" topLeftCell="A69" activePane="bottomLeft" state="frozen"/>
      <selection pane="bottomLeft" activeCell="A78" sqref="A78"/>
    </sheetView>
  </sheetViews>
  <sheetFormatPr baseColWidth="10" defaultColWidth="11.42578125" defaultRowHeight="12.75" x14ac:dyDescent="0.2"/>
  <cols>
    <col min="1" max="1" width="48.5703125" style="6" customWidth="1"/>
    <col min="2" max="2" width="13.7109375" style="6" customWidth="1"/>
    <col min="3" max="3" width="14.85546875" style="6" bestFit="1" customWidth="1"/>
    <col min="4" max="4" width="16.7109375" style="6" customWidth="1"/>
    <col min="5" max="5" width="13.5703125" style="6" customWidth="1"/>
    <col min="6" max="6" width="10.7109375" style="6" bestFit="1" customWidth="1"/>
    <col min="7" max="7" width="5.28515625" style="18" customWidth="1"/>
    <col min="8" max="8" width="16.85546875" style="6" bestFit="1" customWidth="1"/>
    <col min="9" max="9" width="13.140625" style="6" bestFit="1" customWidth="1"/>
    <col min="10" max="11" width="15.85546875" style="27" bestFit="1" customWidth="1"/>
    <col min="12" max="12" width="14.42578125" style="27" bestFit="1" customWidth="1"/>
    <col min="13" max="13" width="11.42578125" style="6"/>
    <col min="14" max="15" width="12.42578125" style="6" bestFit="1" customWidth="1"/>
    <col min="16" max="16384" width="11.42578125" style="6"/>
  </cols>
  <sheetData>
    <row r="1" spans="1:7" ht="57" customHeight="1" x14ac:dyDescent="0.2">
      <c r="A1" s="50" t="s">
        <v>43</v>
      </c>
      <c r="B1" s="50"/>
      <c r="C1" s="50"/>
      <c r="D1" s="50"/>
      <c r="E1" s="50"/>
      <c r="F1" s="50"/>
      <c r="G1" s="19"/>
    </row>
    <row r="2" spans="1:7" ht="26.25" customHeight="1" x14ac:dyDescent="0.2">
      <c r="A2" s="48" t="s">
        <v>2</v>
      </c>
      <c r="B2" s="51" t="s">
        <v>9</v>
      </c>
      <c r="C2" s="52"/>
      <c r="D2" s="52"/>
      <c r="E2" s="52"/>
      <c r="F2" s="52"/>
      <c r="G2" s="19"/>
    </row>
    <row r="3" spans="1:7" ht="59.25" customHeight="1" x14ac:dyDescent="0.2">
      <c r="A3" s="49"/>
      <c r="B3" s="25" t="s">
        <v>0</v>
      </c>
      <c r="C3" s="24" t="s">
        <v>34</v>
      </c>
      <c r="D3" s="24" t="s">
        <v>32</v>
      </c>
      <c r="E3" s="26" t="s">
        <v>35</v>
      </c>
      <c r="F3" s="25" t="s">
        <v>1</v>
      </c>
      <c r="G3" s="19"/>
    </row>
    <row r="4" spans="1:7" ht="24.95" customHeight="1" x14ac:dyDescent="0.2">
      <c r="A4" s="15">
        <v>2023</v>
      </c>
      <c r="B4" s="10"/>
      <c r="C4" s="10"/>
      <c r="D4" s="10"/>
      <c r="E4" s="10"/>
      <c r="F4" s="10"/>
      <c r="G4" s="19"/>
    </row>
    <row r="5" spans="1:7" ht="24.95" customHeight="1" x14ac:dyDescent="0.2">
      <c r="A5" s="16" t="s">
        <v>3</v>
      </c>
      <c r="B5" s="38">
        <f>SUM(C5:F5)</f>
        <v>27426285.058302987</v>
      </c>
      <c r="C5" s="39">
        <f>SUM(C6+C18)</f>
        <v>15791494.791699991</v>
      </c>
      <c r="D5" s="39">
        <f>SUM(D6+D18)</f>
        <v>8835612.3350599967</v>
      </c>
      <c r="E5" s="39">
        <f>SUM(E6+E18)</f>
        <v>2217453.9151529991</v>
      </c>
      <c r="F5" s="39">
        <f>SUM(F6+F18)</f>
        <v>581724.01638999966</v>
      </c>
      <c r="G5" s="19"/>
    </row>
    <row r="6" spans="1:7" ht="24.95" customHeight="1" x14ac:dyDescent="0.2">
      <c r="A6" s="8" t="s">
        <v>5</v>
      </c>
      <c r="B6" s="23">
        <f>SUM(C6:F6)</f>
        <v>19453599.673179626</v>
      </c>
      <c r="C6" s="13">
        <f>SUM(C7+C10+C14)</f>
        <v>11653312.701662164</v>
      </c>
      <c r="D6" s="13">
        <f>SUM(D7+D10+D14)</f>
        <v>6017317.1137941591</v>
      </c>
      <c r="E6" s="13">
        <f>SUM(E7+E10+E14)</f>
        <v>1275468.6384833062</v>
      </c>
      <c r="F6" s="13">
        <f>SUM(F7+F10+F14)</f>
        <v>507501.21923999966</v>
      </c>
      <c r="G6" s="19"/>
    </row>
    <row r="7" spans="1:7" ht="24.95" customHeight="1" x14ac:dyDescent="0.2">
      <c r="A7" s="8" t="s">
        <v>10</v>
      </c>
      <c r="B7" s="23">
        <f>SUM(C7:F7)</f>
        <v>8018222.8246450415</v>
      </c>
      <c r="C7" s="11">
        <f>SUM(C8:C9)</f>
        <v>4105029.9276469932</v>
      </c>
      <c r="D7" s="11">
        <f>SUM(D8:D9)</f>
        <v>2649948.2347417129</v>
      </c>
      <c r="E7" s="11">
        <f>SUM(E8:E9)</f>
        <v>825737.69621633599</v>
      </c>
      <c r="F7" s="28">
        <f>SUM(F8:F9)</f>
        <v>437506.96603999962</v>
      </c>
      <c r="G7" s="19"/>
    </row>
    <row r="8" spans="1:7" ht="24.95" customHeight="1" x14ac:dyDescent="0.2">
      <c r="A8" s="17" t="s">
        <v>11</v>
      </c>
      <c r="B8" s="10">
        <f>SUM(C8:F8)</f>
        <v>5432017.2172542438</v>
      </c>
      <c r="C8" s="9">
        <v>3195914.5380259487</v>
      </c>
      <c r="D8" s="12">
        <v>1731236.4764447124</v>
      </c>
      <c r="E8" s="12">
        <v>336975.61011358234</v>
      </c>
      <c r="F8" s="14">
        <v>167890.59267000039</v>
      </c>
    </row>
    <row r="9" spans="1:7" ht="24.95" customHeight="1" x14ac:dyDescent="0.2">
      <c r="A9" s="17" t="s">
        <v>12</v>
      </c>
      <c r="B9" s="10">
        <f t="shared" ref="B9:B36" si="0">SUM(C9:F9)</f>
        <v>2586205.6073907982</v>
      </c>
      <c r="C9" s="9">
        <v>909115.38962104439</v>
      </c>
      <c r="D9" s="12">
        <v>918711.75829700066</v>
      </c>
      <c r="E9" s="12">
        <v>488762.0861027537</v>
      </c>
      <c r="F9" s="14">
        <v>269616.37336999923</v>
      </c>
    </row>
    <row r="10" spans="1:7" ht="24.95" customHeight="1" x14ac:dyDescent="0.2">
      <c r="A10" s="17" t="s">
        <v>13</v>
      </c>
      <c r="B10" s="23">
        <f t="shared" si="0"/>
        <v>5116985.6953444546</v>
      </c>
      <c r="C10" s="11">
        <f>SUM(C11:C13)</f>
        <v>1565312.3302233312</v>
      </c>
      <c r="D10" s="11">
        <f>SUM(D11:D13)</f>
        <v>3249377.1361034033</v>
      </c>
      <c r="E10" s="11">
        <f>SUM(E11:E13)</f>
        <v>243138.58030772023</v>
      </c>
      <c r="F10" s="28">
        <f>SUM(F11:F13)</f>
        <v>59157.648710000016</v>
      </c>
    </row>
    <row r="11" spans="1:7" ht="24.95" customHeight="1" x14ac:dyDescent="0.2">
      <c r="A11" s="8" t="s">
        <v>14</v>
      </c>
      <c r="B11" s="10">
        <f t="shared" si="0"/>
        <v>3400421.4273493541</v>
      </c>
      <c r="C11" s="9">
        <v>294115.08223902015</v>
      </c>
      <c r="D11" s="12">
        <v>3070922.7561420435</v>
      </c>
      <c r="E11" s="12">
        <v>17739.581958290873</v>
      </c>
      <c r="F11" s="14">
        <v>17644.007010000008</v>
      </c>
    </row>
    <row r="12" spans="1:7" ht="24.95" customHeight="1" x14ac:dyDescent="0.2">
      <c r="A12" s="17" t="s">
        <v>15</v>
      </c>
      <c r="B12" s="10">
        <f t="shared" si="0"/>
        <v>1688515.9641636531</v>
      </c>
      <c r="C12" s="9">
        <v>1251669.3317188092</v>
      </c>
      <c r="D12" s="12">
        <v>177215.34099613279</v>
      </c>
      <c r="E12" s="12">
        <v>218121.83274871117</v>
      </c>
      <c r="F12" s="14">
        <v>41509.45870000001</v>
      </c>
    </row>
    <row r="13" spans="1:7" ht="24.95" customHeight="1" x14ac:dyDescent="0.2">
      <c r="A13" s="8" t="s">
        <v>16</v>
      </c>
      <c r="B13" s="10">
        <f t="shared" si="0"/>
        <v>28048.30383144736</v>
      </c>
      <c r="C13" s="9">
        <v>19527.916265501899</v>
      </c>
      <c r="D13" s="12">
        <v>1239.0389652272822</v>
      </c>
      <c r="E13" s="12">
        <v>7277.1656007181764</v>
      </c>
      <c r="F13" s="14">
        <v>4.1829999999999998</v>
      </c>
    </row>
    <row r="14" spans="1:7" ht="24.95" customHeight="1" x14ac:dyDescent="0.2">
      <c r="A14" s="8" t="s">
        <v>17</v>
      </c>
      <c r="B14" s="23">
        <f t="shared" si="0"/>
        <v>6318391.1531901332</v>
      </c>
      <c r="C14" s="11">
        <v>5982970.4437918412</v>
      </c>
      <c r="D14" s="11">
        <v>117991.74294904202</v>
      </c>
      <c r="E14" s="11">
        <v>206592.36195924989</v>
      </c>
      <c r="F14" s="13">
        <v>10836.604489999996</v>
      </c>
    </row>
    <row r="15" spans="1:7" ht="24.95" customHeight="1" x14ac:dyDescent="0.2">
      <c r="A15" s="8" t="s">
        <v>18</v>
      </c>
      <c r="B15" s="10">
        <f t="shared" si="0"/>
        <v>417063.48714514181</v>
      </c>
      <c r="C15" s="9">
        <v>286485.73076222517</v>
      </c>
      <c r="D15" s="12">
        <v>0</v>
      </c>
      <c r="E15" s="12">
        <v>130299.10727291662</v>
      </c>
      <c r="F15" s="14">
        <v>278.64911000000001</v>
      </c>
    </row>
    <row r="16" spans="1:7" ht="24.95" customHeight="1" x14ac:dyDescent="0.2">
      <c r="A16" s="17" t="s">
        <v>19</v>
      </c>
      <c r="B16" s="10">
        <f t="shared" si="0"/>
        <v>4023678.0197265386</v>
      </c>
      <c r="C16" s="9">
        <v>3818835.0667111631</v>
      </c>
      <c r="D16" s="12">
        <v>117991.74294904202</v>
      </c>
      <c r="E16" s="12">
        <v>76293.254686333283</v>
      </c>
      <c r="F16" s="14">
        <v>10557.955379999996</v>
      </c>
    </row>
    <row r="17" spans="1:6" ht="24.95" customHeight="1" x14ac:dyDescent="0.2">
      <c r="A17" s="8" t="s">
        <v>20</v>
      </c>
      <c r="B17" s="10">
        <f t="shared" si="0"/>
        <v>1877649.6463184527</v>
      </c>
      <c r="C17" s="9">
        <v>1877649.6463184527</v>
      </c>
      <c r="D17" s="12">
        <v>0</v>
      </c>
      <c r="E17" s="12">
        <v>0</v>
      </c>
      <c r="F17" s="14">
        <v>0</v>
      </c>
    </row>
    <row r="18" spans="1:6" ht="24.95" customHeight="1" x14ac:dyDescent="0.2">
      <c r="A18" s="7" t="s">
        <v>6</v>
      </c>
      <c r="B18" s="23">
        <f t="shared" si="0"/>
        <v>7972685.3851233581</v>
      </c>
      <c r="C18" s="11">
        <f>SUM(C19+C23+C29+C33)</f>
        <v>4138182.0900378264</v>
      </c>
      <c r="D18" s="11">
        <f>SUM(D19+D23+D29+D33)</f>
        <v>2818295.2212658385</v>
      </c>
      <c r="E18" s="11">
        <f>SUM(E19+E23+E29+E33)</f>
        <v>941985.27666969283</v>
      </c>
      <c r="F18" s="28">
        <f>SUM(F19+F23+F29+F33)</f>
        <v>74222.797149999984</v>
      </c>
    </row>
    <row r="19" spans="1:6" ht="24.95" customHeight="1" x14ac:dyDescent="0.2">
      <c r="A19" s="8" t="s">
        <v>21</v>
      </c>
      <c r="B19" s="23">
        <f t="shared" si="0"/>
        <v>1816266.0941447583</v>
      </c>
      <c r="C19" s="11">
        <f>SUM(C20:C22)</f>
        <v>665610.10521388287</v>
      </c>
      <c r="D19" s="11">
        <f>SUM(D20:D22)</f>
        <v>442543.62481838331</v>
      </c>
      <c r="E19" s="11">
        <f>SUM(E20:E22)</f>
        <v>670356.12168249208</v>
      </c>
      <c r="F19" s="28">
        <f>SUM(F20:F22)</f>
        <v>37756.242429999984</v>
      </c>
    </row>
    <row r="20" spans="1:6" ht="24.95" customHeight="1" x14ac:dyDescent="0.2">
      <c r="A20" s="8" t="s">
        <v>22</v>
      </c>
      <c r="B20" s="10">
        <f t="shared" si="0"/>
        <v>1482147.5231158305</v>
      </c>
      <c r="C20" s="9">
        <v>561694.25279906217</v>
      </c>
      <c r="D20" s="12">
        <v>314762.77817481151</v>
      </c>
      <c r="E20" s="12">
        <v>574717.50982195674</v>
      </c>
      <c r="F20" s="14">
        <v>30972.982319999981</v>
      </c>
    </row>
    <row r="21" spans="1:6" ht="24.95" customHeight="1" x14ac:dyDescent="0.2">
      <c r="A21" s="8" t="s">
        <v>23</v>
      </c>
      <c r="B21" s="10">
        <f t="shared" si="0"/>
        <v>261407.40781146538</v>
      </c>
      <c r="C21" s="9">
        <v>59937.417037303087</v>
      </c>
      <c r="D21" s="12">
        <v>107249.11319195286</v>
      </c>
      <c r="E21" s="12">
        <v>87999.104762209434</v>
      </c>
      <c r="F21" s="14">
        <v>6221.7728200000083</v>
      </c>
    </row>
    <row r="22" spans="1:6" ht="24.95" customHeight="1" x14ac:dyDescent="0.2">
      <c r="A22" s="8" t="s">
        <v>24</v>
      </c>
      <c r="B22" s="10">
        <f t="shared" si="0"/>
        <v>72711.163217462439</v>
      </c>
      <c r="C22" s="9">
        <v>43978.435377517591</v>
      </c>
      <c r="D22" s="12">
        <v>20531.733451618955</v>
      </c>
      <c r="E22" s="12">
        <v>7639.5070983258847</v>
      </c>
      <c r="F22" s="14">
        <v>561.48729000000003</v>
      </c>
    </row>
    <row r="23" spans="1:6" ht="24.95" customHeight="1" x14ac:dyDescent="0.2">
      <c r="A23" s="8" t="s">
        <v>25</v>
      </c>
      <c r="B23" s="23">
        <f t="shared" si="0"/>
        <v>2017284.0395514502</v>
      </c>
      <c r="C23" s="11">
        <f>SUM(C24:C28)</f>
        <v>44489.739031901263</v>
      </c>
      <c r="D23" s="11">
        <f>SUM(D24:D28)</f>
        <v>1861887.7434025472</v>
      </c>
      <c r="E23" s="11">
        <f>SUM(E24:E28)</f>
        <v>92416.63580700176</v>
      </c>
      <c r="F23" s="28">
        <f>SUM(F24:F28)</f>
        <v>18489.921310000002</v>
      </c>
    </row>
    <row r="24" spans="1:6" ht="24.95" customHeight="1" x14ac:dyDescent="0.2">
      <c r="A24" s="8" t="s">
        <v>26</v>
      </c>
      <c r="B24" s="10">
        <f t="shared" si="0"/>
        <v>6535.0548359303293</v>
      </c>
      <c r="C24" s="9">
        <v>699.87971397863873</v>
      </c>
      <c r="D24" s="12">
        <v>0</v>
      </c>
      <c r="E24" s="12">
        <v>1008.82512195169</v>
      </c>
      <c r="F24" s="14">
        <v>4826.3500000000004</v>
      </c>
    </row>
    <row r="25" spans="1:6" ht="24.95" customHeight="1" x14ac:dyDescent="0.2">
      <c r="A25" s="8" t="s">
        <v>27</v>
      </c>
      <c r="B25" s="10">
        <f t="shared" si="0"/>
        <v>60903.912743255081</v>
      </c>
      <c r="C25" s="9">
        <v>242.76967168210811</v>
      </c>
      <c r="D25" s="12">
        <v>3927.0902250935083</v>
      </c>
      <c r="E25" s="12">
        <v>54252.337986479462</v>
      </c>
      <c r="F25" s="14">
        <v>2481.71486</v>
      </c>
    </row>
    <row r="26" spans="1:6" ht="24.95" customHeight="1" x14ac:dyDescent="0.2">
      <c r="A26" s="8" t="s">
        <v>28</v>
      </c>
      <c r="B26" s="10">
        <f t="shared" si="0"/>
        <v>48109.659568649338</v>
      </c>
      <c r="C26" s="9">
        <v>0</v>
      </c>
      <c r="D26" s="12">
        <v>48109.659568649338</v>
      </c>
      <c r="E26" s="12">
        <v>0</v>
      </c>
      <c r="F26" s="14">
        <v>0</v>
      </c>
    </row>
    <row r="27" spans="1:6" ht="24.95" customHeight="1" x14ac:dyDescent="0.2">
      <c r="A27" s="8" t="s">
        <v>29</v>
      </c>
      <c r="B27" s="10">
        <f t="shared" si="0"/>
        <v>119046.78046361559</v>
      </c>
      <c r="C27" s="9">
        <v>43547.089646240514</v>
      </c>
      <c r="D27" s="12">
        <v>27162.361668804446</v>
      </c>
      <c r="E27" s="12">
        <v>37155.472698570615</v>
      </c>
      <c r="F27" s="14">
        <v>11181.856450000001</v>
      </c>
    </row>
    <row r="28" spans="1:6" ht="24.95" customHeight="1" x14ac:dyDescent="0.2">
      <c r="A28" s="21" t="s">
        <v>33</v>
      </c>
      <c r="B28" s="10">
        <f t="shared" si="0"/>
        <v>1782688.63194</v>
      </c>
      <c r="C28" s="9">
        <v>0</v>
      </c>
      <c r="D28" s="12">
        <v>1782688.63194</v>
      </c>
      <c r="E28" s="12">
        <v>0</v>
      </c>
      <c r="F28" s="14">
        <v>0</v>
      </c>
    </row>
    <row r="29" spans="1:6" ht="24.95" customHeight="1" x14ac:dyDescent="0.2">
      <c r="A29" s="8" t="s">
        <v>30</v>
      </c>
      <c r="B29" s="23">
        <f t="shared" si="0"/>
        <v>1483423.8584987705</v>
      </c>
      <c r="C29" s="11">
        <f>SUM(C30:C32)</f>
        <v>991002.87564024131</v>
      </c>
      <c r="D29" s="11">
        <f t="shared" ref="D29:G29" si="1">SUM(D30:D32)</f>
        <v>475360.5309778247</v>
      </c>
      <c r="E29" s="11">
        <f t="shared" si="1"/>
        <v>8925.0844707044871</v>
      </c>
      <c r="F29" s="28">
        <f t="shared" si="1"/>
        <v>8135.3674099999998</v>
      </c>
    </row>
    <row r="30" spans="1:6" ht="24.95" customHeight="1" x14ac:dyDescent="0.2">
      <c r="A30" s="8" t="s">
        <v>14</v>
      </c>
      <c r="B30" s="10">
        <f t="shared" si="0"/>
        <v>279717.11472823849</v>
      </c>
      <c r="C30" s="9">
        <v>139214.80178405702</v>
      </c>
      <c r="D30" s="12">
        <v>137667.01935029586</v>
      </c>
      <c r="E30" s="12">
        <v>2835.2935938855931</v>
      </c>
      <c r="F30" s="14">
        <v>0</v>
      </c>
    </row>
    <row r="31" spans="1:6" ht="24.95" customHeight="1" x14ac:dyDescent="0.2">
      <c r="A31" s="17" t="s">
        <v>15</v>
      </c>
      <c r="B31" s="10">
        <f t="shared" si="0"/>
        <v>1202708.3191184094</v>
      </c>
      <c r="C31" s="9">
        <v>851718.10276884597</v>
      </c>
      <c r="D31" s="12">
        <v>336765.05806274468</v>
      </c>
      <c r="E31" s="12">
        <v>6089.7908768188936</v>
      </c>
      <c r="F31" s="14">
        <v>8135.3674099999998</v>
      </c>
    </row>
    <row r="32" spans="1:6" ht="24.95" customHeight="1" x14ac:dyDescent="0.2">
      <c r="A32" s="8" t="s">
        <v>16</v>
      </c>
      <c r="B32" s="10">
        <f t="shared" si="0"/>
        <v>998.4246521224544</v>
      </c>
      <c r="C32" s="9">
        <v>69.971087338292662</v>
      </c>
      <c r="D32" s="12">
        <v>928.4535647841617</v>
      </c>
      <c r="E32" s="12">
        <v>0</v>
      </c>
      <c r="F32" s="14">
        <v>0</v>
      </c>
    </row>
    <row r="33" spans="1:17" ht="24.95" customHeight="1" x14ac:dyDescent="0.2">
      <c r="A33" s="8" t="s">
        <v>31</v>
      </c>
      <c r="B33" s="23">
        <f t="shared" si="0"/>
        <v>2655711.3929283787</v>
      </c>
      <c r="C33" s="11">
        <f>SUM(C34:C36)</f>
        <v>2437079.370151801</v>
      </c>
      <c r="D33" s="11">
        <f>SUM(D34:D36)</f>
        <v>38503.322067083238</v>
      </c>
      <c r="E33" s="11">
        <f>SUM(E34:E36)</f>
        <v>170287.43470949456</v>
      </c>
      <c r="F33" s="28">
        <f>SUM(F34:F36)</f>
        <v>9841.2660000000014</v>
      </c>
    </row>
    <row r="34" spans="1:17" ht="24.95" customHeight="1" x14ac:dyDescent="0.2">
      <c r="A34" s="8" t="s">
        <v>18</v>
      </c>
      <c r="B34" s="10">
        <f t="shared" si="0"/>
        <v>1293857.0242753213</v>
      </c>
      <c r="C34" s="9">
        <v>1289873.2920890714</v>
      </c>
      <c r="D34" s="12">
        <v>0</v>
      </c>
      <c r="E34" s="12">
        <v>2557.0143262498686</v>
      </c>
      <c r="F34" s="14">
        <v>1426.7178600000002</v>
      </c>
    </row>
    <row r="35" spans="1:17" ht="24.95" customHeight="1" x14ac:dyDescent="0.2">
      <c r="A35" s="22" t="s">
        <v>19</v>
      </c>
      <c r="B35" s="10">
        <f t="shared" si="0"/>
        <v>412576.16246280796</v>
      </c>
      <c r="C35" s="9">
        <v>197927.87187248</v>
      </c>
      <c r="D35" s="12">
        <v>38503.322067083238</v>
      </c>
      <c r="E35" s="12">
        <v>167730.42038324469</v>
      </c>
      <c r="F35" s="14">
        <v>8414.5481400000008</v>
      </c>
    </row>
    <row r="36" spans="1:17" s="32" customFormat="1" ht="24.95" customHeight="1" x14ac:dyDescent="0.2">
      <c r="A36" s="29" t="s">
        <v>20</v>
      </c>
      <c r="B36" s="10">
        <f t="shared" si="0"/>
        <v>949278.20619024988</v>
      </c>
      <c r="C36" s="10">
        <v>949278.20619024988</v>
      </c>
      <c r="D36" s="14">
        <v>0</v>
      </c>
      <c r="E36" s="30">
        <v>0</v>
      </c>
      <c r="F36" s="30">
        <v>0</v>
      </c>
      <c r="G36" s="31"/>
      <c r="J36" s="33"/>
      <c r="K36" s="33"/>
      <c r="L36" s="33"/>
    </row>
    <row r="37" spans="1:17" s="43" customFormat="1" ht="34.5" customHeight="1" x14ac:dyDescent="0.25">
      <c r="A37" s="40" t="s">
        <v>36</v>
      </c>
      <c r="B37" s="10"/>
      <c r="C37" s="10"/>
      <c r="D37" s="14"/>
      <c r="E37" s="14"/>
      <c r="F37" s="14"/>
      <c r="G37" s="41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1:17" ht="30" customHeight="1" x14ac:dyDescent="0.25">
      <c r="A38" s="16" t="s">
        <v>3</v>
      </c>
      <c r="B38" s="39">
        <f t="shared" ref="B38:B43" si="2">SUM(C38:F38)</f>
        <v>30267881.496009998</v>
      </c>
      <c r="C38" s="39">
        <f>SUM(C39+C51)</f>
        <v>18867156.054580007</v>
      </c>
      <c r="D38" s="39">
        <f>SUM(D39+D51)</f>
        <v>8749126.1584499907</v>
      </c>
      <c r="E38" s="39">
        <f>SUM(E39+E51)</f>
        <v>2284984.3804000015</v>
      </c>
      <c r="F38" s="39">
        <f>SUM(F39+F51)</f>
        <v>366614.90257999965</v>
      </c>
      <c r="G38" s="19"/>
      <c r="H38"/>
      <c r="I38" s="37"/>
      <c r="J38"/>
      <c r="K38"/>
      <c r="L38"/>
      <c r="M38"/>
      <c r="N38"/>
      <c r="O38"/>
      <c r="P38"/>
      <c r="Q38"/>
    </row>
    <row r="39" spans="1:17" ht="22.5" customHeight="1" x14ac:dyDescent="0.25">
      <c r="A39" s="8" t="s">
        <v>5</v>
      </c>
      <c r="B39" s="13">
        <f t="shared" si="2"/>
        <v>19648656.876370806</v>
      </c>
      <c r="C39" s="13">
        <f>SUM(C40+C43+C47)</f>
        <v>11585058.996755799</v>
      </c>
      <c r="D39" s="11">
        <f>SUM(D40+D43+D47)</f>
        <v>6320518.8235946102</v>
      </c>
      <c r="E39" s="11">
        <f>SUM(E40+E43+E47)</f>
        <v>1411544.9899804005</v>
      </c>
      <c r="F39" s="13">
        <f>SUM(F40+F43+F47)</f>
        <v>331534.06603999966</v>
      </c>
      <c r="G39" s="19"/>
      <c r="H39"/>
      <c r="I39" s="37"/>
      <c r="J39"/>
      <c r="K39" s="37"/>
      <c r="L39"/>
      <c r="M39"/>
      <c r="N39"/>
      <c r="O39"/>
      <c r="P39"/>
      <c r="Q39"/>
    </row>
    <row r="40" spans="1:17" ht="22.5" customHeight="1" x14ac:dyDescent="0.25">
      <c r="A40" s="8" t="s">
        <v>10</v>
      </c>
      <c r="B40" s="13">
        <f t="shared" si="2"/>
        <v>9646850.3404885456</v>
      </c>
      <c r="C40" s="11">
        <f>SUM(C41:C42)</f>
        <v>5651359.0281651095</v>
      </c>
      <c r="D40" s="11">
        <f>SUM(D41:D42)</f>
        <v>2923751.663665574</v>
      </c>
      <c r="E40" s="11">
        <f>SUM(E41:E42)</f>
        <v>806428.19683786342</v>
      </c>
      <c r="F40" s="13">
        <f>SUM(F41:F42)</f>
        <v>265311.45181999961</v>
      </c>
      <c r="G40" s="19"/>
      <c r="H40"/>
      <c r="I40" s="37"/>
      <c r="J40"/>
      <c r="K40" s="37"/>
      <c r="L40"/>
      <c r="M40"/>
      <c r="N40"/>
      <c r="O40"/>
      <c r="P40"/>
      <c r="Q40"/>
    </row>
    <row r="41" spans="1:17" ht="24.95" customHeight="1" x14ac:dyDescent="0.25">
      <c r="A41" s="17" t="s">
        <v>11</v>
      </c>
      <c r="B41" s="14">
        <f t="shared" si="2"/>
        <v>6958941.2500208793</v>
      </c>
      <c r="C41" s="12">
        <v>4345898.3808562895</v>
      </c>
      <c r="D41" s="12">
        <v>2097673.041206901</v>
      </c>
      <c r="E41" s="12">
        <v>344954.28512768872</v>
      </c>
      <c r="F41" s="14">
        <v>170415.54282999961</v>
      </c>
      <c r="G41" s="19"/>
      <c r="H41" s="46"/>
      <c r="I41" s="37"/>
      <c r="J41"/>
      <c r="K41" s="37"/>
      <c r="L41"/>
      <c r="M41"/>
      <c r="N41"/>
      <c r="O41"/>
      <c r="P41"/>
      <c r="Q41"/>
    </row>
    <row r="42" spans="1:17" ht="24.95" customHeight="1" x14ac:dyDescent="0.25">
      <c r="A42" s="17" t="s">
        <v>12</v>
      </c>
      <c r="B42" s="12">
        <f t="shared" si="2"/>
        <v>2687909.0904676677</v>
      </c>
      <c r="C42" s="12">
        <v>1305460.6473088199</v>
      </c>
      <c r="D42" s="12">
        <v>826078.6224586732</v>
      </c>
      <c r="E42" s="12">
        <v>461473.91171017464</v>
      </c>
      <c r="F42" s="14">
        <v>94895.908990000025</v>
      </c>
      <c r="G42" s="19"/>
      <c r="H42" s="46"/>
      <c r="I42" s="37"/>
      <c r="J42"/>
      <c r="K42" s="37"/>
      <c r="L42"/>
      <c r="M42"/>
      <c r="N42"/>
      <c r="O42"/>
      <c r="P42"/>
      <c r="Q42"/>
    </row>
    <row r="43" spans="1:17" ht="24.95" customHeight="1" x14ac:dyDescent="0.25">
      <c r="A43" s="17" t="s">
        <v>13</v>
      </c>
      <c r="B43" s="11">
        <f t="shared" si="2"/>
        <v>6457439.2465989655</v>
      </c>
      <c r="C43" s="11">
        <f>SUM(C44:C46)</f>
        <v>2794455.8434852571</v>
      </c>
      <c r="D43" s="11">
        <f>SUM(D44:D46)</f>
        <v>3242360.0992593816</v>
      </c>
      <c r="E43" s="11">
        <f>SUM(E44:E46)</f>
        <v>368247.64989432681</v>
      </c>
      <c r="F43" s="13">
        <f>SUM(F44:F46)</f>
        <v>52375.653960000003</v>
      </c>
      <c r="G43" s="19"/>
      <c r="H43"/>
      <c r="I43" s="37"/>
      <c r="J43"/>
      <c r="K43" s="37"/>
      <c r="L43"/>
      <c r="M43"/>
      <c r="N43"/>
      <c r="O43"/>
      <c r="P43"/>
      <c r="Q43"/>
    </row>
    <row r="44" spans="1:17" ht="24.95" customHeight="1" x14ac:dyDescent="0.25">
      <c r="A44" s="8" t="s">
        <v>14</v>
      </c>
      <c r="B44" s="12">
        <f t="shared" ref="B44:B70" si="3">SUM(C44:F44)</f>
        <v>3958531.7940434953</v>
      </c>
      <c r="C44" s="12">
        <v>881632.317914958</v>
      </c>
      <c r="D44" s="12">
        <v>3013776.2117534676</v>
      </c>
      <c r="E44" s="12">
        <v>53966.053715069793</v>
      </c>
      <c r="F44" s="14">
        <v>9157.210659999997</v>
      </c>
      <c r="G44" s="19"/>
      <c r="H44" s="36"/>
      <c r="I44" s="37"/>
      <c r="J44"/>
      <c r="K44" s="37"/>
      <c r="L44"/>
      <c r="M44"/>
      <c r="N44"/>
      <c r="O44"/>
      <c r="P44"/>
      <c r="Q44"/>
    </row>
    <row r="45" spans="1:17" ht="24.95" customHeight="1" x14ac:dyDescent="0.25">
      <c r="A45" s="17" t="s">
        <v>15</v>
      </c>
      <c r="B45" s="12">
        <f t="shared" si="3"/>
        <v>2461305.5183102884</v>
      </c>
      <c r="C45" s="12">
        <v>1881811.1911128999</v>
      </c>
      <c r="D45" s="12">
        <v>227491.00878362617</v>
      </c>
      <c r="E45" s="12">
        <v>308794.24511376262</v>
      </c>
      <c r="F45" s="14">
        <v>43209.073300000004</v>
      </c>
      <c r="G45" s="19"/>
      <c r="H45" s="45"/>
      <c r="I45" s="37"/>
      <c r="J45"/>
      <c r="K45" s="37"/>
      <c r="L45"/>
      <c r="M45"/>
      <c r="N45"/>
      <c r="O45"/>
      <c r="P45"/>
      <c r="Q45"/>
    </row>
    <row r="46" spans="1:17" ht="24.95" customHeight="1" x14ac:dyDescent="0.25">
      <c r="A46" s="8" t="s">
        <v>16</v>
      </c>
      <c r="B46" s="12">
        <f t="shared" si="3"/>
        <v>37601.934245181284</v>
      </c>
      <c r="C46" s="12">
        <v>31012.334457399302</v>
      </c>
      <c r="D46" s="12">
        <v>1092.8787222875455</v>
      </c>
      <c r="E46" s="12">
        <v>5487.3510654944321</v>
      </c>
      <c r="F46" s="14">
        <v>9.3699999999999992</v>
      </c>
      <c r="G46" s="19"/>
      <c r="H46" s="45"/>
      <c r="I46" s="37"/>
      <c r="J46"/>
      <c r="K46" s="37"/>
      <c r="L46"/>
      <c r="M46"/>
      <c r="N46"/>
      <c r="O46"/>
      <c r="P46"/>
      <c r="Q46"/>
    </row>
    <row r="47" spans="1:17" ht="22.5" customHeight="1" x14ac:dyDescent="0.25">
      <c r="A47" s="8" t="s">
        <v>17</v>
      </c>
      <c r="B47" s="11">
        <f t="shared" si="3"/>
        <v>3544367.289283298</v>
      </c>
      <c r="C47" s="11">
        <f>SUM(C48:C50)</f>
        <v>3139244.1251054332</v>
      </c>
      <c r="D47" s="11">
        <f>SUM(D48:D50)</f>
        <v>154407.06066965431</v>
      </c>
      <c r="E47" s="11">
        <f>SUM(E48:E50)</f>
        <v>236869.14324821014</v>
      </c>
      <c r="F47" s="13">
        <f>SUM(F48:F50)</f>
        <v>13846.960260000005</v>
      </c>
      <c r="G47" s="19"/>
      <c r="H47" s="36"/>
      <c r="I47" s="37"/>
      <c r="J47"/>
      <c r="K47" s="37"/>
      <c r="L47"/>
      <c r="M47"/>
      <c r="N47"/>
      <c r="O47"/>
      <c r="P47"/>
      <c r="Q47"/>
    </row>
    <row r="48" spans="1:17" ht="24.95" customHeight="1" x14ac:dyDescent="0.25">
      <c r="A48" s="8" t="s">
        <v>18</v>
      </c>
      <c r="B48" s="12">
        <f t="shared" si="3"/>
        <v>449247.74408594752</v>
      </c>
      <c r="C48" s="12">
        <v>326966.82579944201</v>
      </c>
      <c r="D48" s="12">
        <v>0</v>
      </c>
      <c r="E48" s="12">
        <v>122107.67517650554</v>
      </c>
      <c r="F48" s="14">
        <v>173.24311</v>
      </c>
      <c r="G48" s="19"/>
      <c r="H48" s="45"/>
      <c r="I48" s="44"/>
      <c r="K48" s="37"/>
      <c r="L48"/>
      <c r="M48"/>
      <c r="N48"/>
      <c r="O48"/>
      <c r="P48"/>
      <c r="Q48"/>
    </row>
    <row r="49" spans="1:17" ht="24.95" customHeight="1" x14ac:dyDescent="0.25">
      <c r="A49" s="17" t="s">
        <v>19</v>
      </c>
      <c r="B49" s="12">
        <f t="shared" si="3"/>
        <v>671165.68530927878</v>
      </c>
      <c r="C49" s="12">
        <v>388323.43941791984</v>
      </c>
      <c r="D49" s="12">
        <v>154407.06066965431</v>
      </c>
      <c r="E49" s="12">
        <v>114761.4680717046</v>
      </c>
      <c r="F49" s="14">
        <v>13673.717150000006</v>
      </c>
      <c r="G49" s="19"/>
      <c r="H49" s="45"/>
      <c r="I49" s="44"/>
      <c r="J49"/>
      <c r="K49"/>
      <c r="L49"/>
      <c r="M49"/>
      <c r="N49"/>
      <c r="O49"/>
      <c r="P49"/>
      <c r="Q49"/>
    </row>
    <row r="50" spans="1:17" ht="24.95" customHeight="1" x14ac:dyDescent="0.25">
      <c r="A50" s="8" t="s">
        <v>20</v>
      </c>
      <c r="B50" s="12">
        <f t="shared" si="3"/>
        <v>2423953.8598880712</v>
      </c>
      <c r="C50" s="12">
        <v>2423953.8598880712</v>
      </c>
      <c r="D50" s="12">
        <v>0</v>
      </c>
      <c r="E50" s="12">
        <v>0</v>
      </c>
      <c r="F50" s="14">
        <v>0</v>
      </c>
      <c r="G50" s="19"/>
      <c r="H50" s="45"/>
      <c r="I50" s="44"/>
      <c r="J50"/>
      <c r="K50"/>
      <c r="L50"/>
      <c r="M50"/>
      <c r="N50"/>
      <c r="O50"/>
      <c r="P50"/>
      <c r="Q50"/>
    </row>
    <row r="51" spans="1:17" ht="22.5" customHeight="1" x14ac:dyDescent="0.25">
      <c r="A51" s="7" t="s">
        <v>6</v>
      </c>
      <c r="B51" s="11">
        <f t="shared" si="3"/>
        <v>10619224.61963919</v>
      </c>
      <c r="C51" s="11">
        <f>SUM(C52+C56+C63+C67)</f>
        <v>7282097.0578242075</v>
      </c>
      <c r="D51" s="11">
        <f>SUM(D52+D56+D63+D67)</f>
        <v>2428607.3348553809</v>
      </c>
      <c r="E51" s="11">
        <f>SUM(E52+E56+E63+E67)</f>
        <v>873439.390419601</v>
      </c>
      <c r="F51" s="13">
        <f>SUM(F52+F56+F63+F67)</f>
        <v>35080.836539999997</v>
      </c>
      <c r="G51" s="19"/>
      <c r="H51"/>
      <c r="I51"/>
      <c r="J51"/>
      <c r="K51"/>
      <c r="L51"/>
      <c r="M51"/>
      <c r="N51"/>
      <c r="O51"/>
      <c r="P51"/>
      <c r="Q51"/>
    </row>
    <row r="52" spans="1:17" ht="22.5" customHeight="1" x14ac:dyDescent="0.25">
      <c r="A52" s="8" t="s">
        <v>21</v>
      </c>
      <c r="B52" s="11">
        <f t="shared" si="3"/>
        <v>2605492.8468643813</v>
      </c>
      <c r="C52" s="11">
        <f>SUM(C53:C55)</f>
        <v>1410865.5338289957</v>
      </c>
      <c r="D52" s="11">
        <f>SUM(D53:D55)</f>
        <v>412747.26980244095</v>
      </c>
      <c r="E52" s="11">
        <f>SUM(E53:E55)</f>
        <v>762313.78930294467</v>
      </c>
      <c r="F52" s="13">
        <f>SUM(F53:F55)</f>
        <v>19566.253929999999</v>
      </c>
      <c r="G52" s="19"/>
      <c r="H52"/>
      <c r="I52"/>
      <c r="J52"/>
      <c r="K52"/>
      <c r="L52"/>
      <c r="M52"/>
      <c r="N52"/>
      <c r="O52"/>
      <c r="P52"/>
      <c r="Q52"/>
    </row>
    <row r="53" spans="1:17" ht="24.95" customHeight="1" x14ac:dyDescent="0.25">
      <c r="A53" s="8" t="s">
        <v>22</v>
      </c>
      <c r="B53" s="12">
        <f t="shared" si="3"/>
        <v>2152348.7903797915</v>
      </c>
      <c r="C53" s="12">
        <v>1083191.4926891299</v>
      </c>
      <c r="D53" s="12">
        <v>330866.7988009103</v>
      </c>
      <c r="E53" s="12">
        <v>720749.73971975129</v>
      </c>
      <c r="F53" s="14">
        <v>17540.759169999998</v>
      </c>
      <c r="G53" s="19"/>
      <c r="H53" s="46"/>
      <c r="I53" s="46"/>
      <c r="J53"/>
      <c r="K53"/>
      <c r="L53"/>
      <c r="M53"/>
      <c r="N53"/>
      <c r="O53"/>
      <c r="P53"/>
      <c r="Q53"/>
    </row>
    <row r="54" spans="1:17" ht="24.95" customHeight="1" x14ac:dyDescent="0.25">
      <c r="A54" s="8" t="s">
        <v>23</v>
      </c>
      <c r="B54" s="12">
        <f t="shared" si="3"/>
        <v>354434.28344482754</v>
      </c>
      <c r="C54" s="12">
        <v>228964.26810010351</v>
      </c>
      <c r="D54" s="12">
        <v>81880.471001530648</v>
      </c>
      <c r="E54" s="12">
        <v>41564.049583193424</v>
      </c>
      <c r="F54" s="14">
        <v>2025.49476</v>
      </c>
      <c r="G54" s="19"/>
      <c r="H54" s="46"/>
      <c r="I54" s="46"/>
      <c r="J54"/>
      <c r="K54"/>
      <c r="L54"/>
      <c r="M54"/>
      <c r="N54"/>
      <c r="O54"/>
      <c r="P54"/>
      <c r="Q54"/>
    </row>
    <row r="55" spans="1:17" ht="24.95" customHeight="1" x14ac:dyDescent="0.25">
      <c r="A55" s="8" t="s">
        <v>24</v>
      </c>
      <c r="B55" s="12">
        <f t="shared" si="3"/>
        <v>98709.773039762105</v>
      </c>
      <c r="C55" s="12">
        <v>98709.773039762105</v>
      </c>
      <c r="D55" s="12">
        <v>0</v>
      </c>
      <c r="E55" s="12">
        <v>0</v>
      </c>
      <c r="F55" s="14">
        <v>0</v>
      </c>
      <c r="G55" s="19"/>
      <c r="H55" s="46"/>
      <c r="I55" s="46"/>
      <c r="J55"/>
      <c r="K55"/>
      <c r="L55"/>
      <c r="M55"/>
      <c r="N55"/>
      <c r="O55"/>
      <c r="P55"/>
      <c r="Q55"/>
    </row>
    <row r="56" spans="1:17" ht="22.5" customHeight="1" x14ac:dyDescent="0.25">
      <c r="A56" s="8" t="s">
        <v>25</v>
      </c>
      <c r="B56" s="11">
        <f t="shared" si="3"/>
        <v>1877160.4638113517</v>
      </c>
      <c r="C56" s="11">
        <f>SUM(C57:C62)</f>
        <v>92219.205767679261</v>
      </c>
      <c r="D56" s="11">
        <f>SUM(D57:D62)</f>
        <v>1673608.3360320919</v>
      </c>
      <c r="E56" s="11">
        <f>SUM(E57:E62)</f>
        <v>99372.619841580527</v>
      </c>
      <c r="F56" s="13">
        <f>SUM(F57:F62)</f>
        <v>11960.302169999999</v>
      </c>
      <c r="G56" s="19"/>
      <c r="H56" s="47"/>
      <c r="I56"/>
      <c r="J56"/>
      <c r="K56"/>
      <c r="L56"/>
      <c r="M56"/>
      <c r="N56"/>
      <c r="O56"/>
      <c r="P56"/>
      <c r="Q56"/>
    </row>
    <row r="57" spans="1:17" ht="24.95" customHeight="1" x14ac:dyDescent="0.25">
      <c r="A57" s="21" t="s">
        <v>39</v>
      </c>
      <c r="B57" s="12">
        <f t="shared" si="3"/>
        <v>11836.230550621727</v>
      </c>
      <c r="C57" s="12">
        <v>8161.1319312795777</v>
      </c>
      <c r="D57" s="12">
        <v>574.61171096563976</v>
      </c>
      <c r="E57" s="12">
        <v>3086.1726083765102</v>
      </c>
      <c r="F57" s="14">
        <v>14.314300000000001</v>
      </c>
      <c r="G57" s="19"/>
      <c r="H57" s="46"/>
      <c r="I57"/>
      <c r="J57"/>
      <c r="K57"/>
      <c r="L57"/>
      <c r="M57"/>
      <c r="N57"/>
      <c r="O57"/>
      <c r="P57"/>
      <c r="Q57"/>
    </row>
    <row r="58" spans="1:17" ht="24.95" customHeight="1" x14ac:dyDescent="0.25">
      <c r="A58" s="21" t="s">
        <v>40</v>
      </c>
      <c r="B58" s="12">
        <f t="shared" si="3"/>
        <v>101600.85698397817</v>
      </c>
      <c r="C58" s="12">
        <v>182.37528977627892</v>
      </c>
      <c r="D58" s="12">
        <v>4772.7442109978647</v>
      </c>
      <c r="E58" s="12">
        <v>96286.447233204017</v>
      </c>
      <c r="F58" s="14">
        <v>359.29025000000001</v>
      </c>
      <c r="G58" s="19"/>
      <c r="H58" s="46"/>
      <c r="I58"/>
      <c r="J58"/>
      <c r="K58"/>
      <c r="L58"/>
      <c r="M58"/>
      <c r="N58"/>
      <c r="O58"/>
      <c r="P58"/>
      <c r="Q58"/>
    </row>
    <row r="59" spans="1:17" ht="24.95" customHeight="1" x14ac:dyDescent="0.25">
      <c r="A59" s="21" t="s">
        <v>38</v>
      </c>
      <c r="B59" s="12">
        <f t="shared" si="3"/>
        <v>42487.536741899006</v>
      </c>
      <c r="C59" s="12">
        <v>469.38339956925097</v>
      </c>
      <c r="D59" s="12">
        <v>42018.153342329759</v>
      </c>
      <c r="E59" s="12">
        <v>0</v>
      </c>
      <c r="F59" s="14">
        <v>0</v>
      </c>
      <c r="G59" s="19"/>
      <c r="H59" s="46"/>
      <c r="I59"/>
      <c r="J59"/>
      <c r="K59"/>
      <c r="L59"/>
      <c r="M59"/>
      <c r="N59"/>
      <c r="O59"/>
      <c r="P59"/>
      <c r="Q59"/>
    </row>
    <row r="60" spans="1:17" ht="24.95" customHeight="1" x14ac:dyDescent="0.25">
      <c r="A60" s="21" t="s">
        <v>37</v>
      </c>
      <c r="B60" s="12">
        <f t="shared" si="3"/>
        <v>63752.218481314383</v>
      </c>
      <c r="C60" s="12">
        <v>52165.520861314384</v>
      </c>
      <c r="D60" s="12">
        <v>0</v>
      </c>
      <c r="E60" s="12">
        <v>0</v>
      </c>
      <c r="F60" s="14">
        <v>11586.697619999999</v>
      </c>
      <c r="G60" s="19"/>
      <c r="H60" s="46"/>
      <c r="I60"/>
      <c r="J60"/>
      <c r="K60"/>
      <c r="L60"/>
      <c r="M60"/>
      <c r="N60"/>
      <c r="O60"/>
      <c r="P60"/>
      <c r="Q60"/>
    </row>
    <row r="61" spans="1:17" ht="24.95" customHeight="1" x14ac:dyDescent="0.25">
      <c r="A61" s="21" t="s">
        <v>41</v>
      </c>
      <c r="B61" s="12">
        <f t="shared" si="3"/>
        <v>6.2033089813367566</v>
      </c>
      <c r="C61" s="12">
        <v>6.2033089813367566</v>
      </c>
      <c r="D61" s="12">
        <v>0</v>
      </c>
      <c r="E61" s="12">
        <v>0</v>
      </c>
      <c r="F61" s="14">
        <v>0</v>
      </c>
      <c r="G61" s="19"/>
      <c r="H61" s="46"/>
      <c r="I61"/>
      <c r="J61"/>
      <c r="K61"/>
      <c r="L61"/>
      <c r="M61"/>
      <c r="N61"/>
      <c r="O61"/>
      <c r="P61"/>
      <c r="Q61"/>
    </row>
    <row r="62" spans="1:17" ht="24.95" customHeight="1" x14ac:dyDescent="0.25">
      <c r="A62" s="21" t="s">
        <v>33</v>
      </c>
      <c r="B62" s="12">
        <f t="shared" si="3"/>
        <v>1657477.4177445569</v>
      </c>
      <c r="C62" s="12">
        <v>31234.590976758442</v>
      </c>
      <c r="D62" s="12">
        <v>1626242.8267677985</v>
      </c>
      <c r="E62" s="12">
        <v>0</v>
      </c>
      <c r="F62" s="14">
        <v>0</v>
      </c>
      <c r="G62" s="19"/>
      <c r="H62" s="46"/>
      <c r="I62"/>
      <c r="J62"/>
      <c r="K62"/>
      <c r="L62"/>
      <c r="M62"/>
      <c r="N62"/>
      <c r="O62"/>
      <c r="P62"/>
      <c r="Q62"/>
    </row>
    <row r="63" spans="1:17" ht="24.95" customHeight="1" x14ac:dyDescent="0.25">
      <c r="A63" s="8" t="s">
        <v>30</v>
      </c>
      <c r="B63" s="11">
        <f t="shared" si="3"/>
        <v>2780319.1583099044</v>
      </c>
      <c r="C63" s="11">
        <f>SUM(C64:C66)</f>
        <v>2461575.638927306</v>
      </c>
      <c r="D63" s="11">
        <f>SUM(D64:D66)</f>
        <v>309634.34544169047</v>
      </c>
      <c r="E63" s="11">
        <f>SUM(E64:E66)</f>
        <v>9107.7739409075693</v>
      </c>
      <c r="F63" s="13">
        <f>SUM(F64:F66)</f>
        <v>1.4</v>
      </c>
      <c r="G63" s="19"/>
      <c r="H63"/>
      <c r="I63"/>
      <c r="J63"/>
      <c r="K63"/>
      <c r="L63"/>
      <c r="M63"/>
      <c r="N63"/>
      <c r="O63"/>
      <c r="P63"/>
      <c r="Q63"/>
    </row>
    <row r="64" spans="1:17" ht="24.95" customHeight="1" x14ac:dyDescent="0.25">
      <c r="A64" s="8" t="s">
        <v>14</v>
      </c>
      <c r="B64" s="12">
        <f t="shared" si="3"/>
        <v>672412.70986039541</v>
      </c>
      <c r="C64" s="12">
        <v>507454.99992779788</v>
      </c>
      <c r="D64" s="12">
        <v>163232.64578040878</v>
      </c>
      <c r="E64" s="12">
        <v>1725.0641521886596</v>
      </c>
      <c r="F64" s="14">
        <v>0</v>
      </c>
      <c r="G64" s="19"/>
      <c r="H64" s="46"/>
      <c r="K64"/>
      <c r="L64"/>
      <c r="M64"/>
      <c r="N64"/>
      <c r="O64"/>
      <c r="P64"/>
      <c r="Q64"/>
    </row>
    <row r="65" spans="1:17" ht="24.95" customHeight="1" x14ac:dyDescent="0.25">
      <c r="A65" s="17" t="s">
        <v>15</v>
      </c>
      <c r="B65" s="12">
        <f t="shared" si="3"/>
        <v>2073885.6020014875</v>
      </c>
      <c r="C65" s="12">
        <v>1922444.8810453599</v>
      </c>
      <c r="D65" s="12">
        <v>144056.61116740864</v>
      </c>
      <c r="E65" s="12">
        <v>7382.7097887189102</v>
      </c>
      <c r="F65" s="14">
        <v>1.4</v>
      </c>
      <c r="G65" s="19"/>
      <c r="H65" s="46"/>
      <c r="J65"/>
      <c r="K65"/>
      <c r="L65"/>
      <c r="M65"/>
      <c r="N65"/>
      <c r="O65"/>
      <c r="P65"/>
      <c r="Q65"/>
    </row>
    <row r="66" spans="1:17" ht="24.95" customHeight="1" x14ac:dyDescent="0.25">
      <c r="A66" s="8" t="s">
        <v>16</v>
      </c>
      <c r="B66" s="12">
        <f t="shared" si="3"/>
        <v>34020.846448021031</v>
      </c>
      <c r="C66" s="12">
        <v>31675.757954147932</v>
      </c>
      <c r="D66" s="12">
        <v>2345.0884938731024</v>
      </c>
      <c r="E66" s="12">
        <v>0</v>
      </c>
      <c r="F66" s="14">
        <v>0</v>
      </c>
      <c r="G66" s="19"/>
      <c r="H66" s="46"/>
      <c r="J66"/>
      <c r="K66"/>
      <c r="L66"/>
      <c r="M66"/>
      <c r="N66"/>
      <c r="O66"/>
      <c r="P66"/>
      <c r="Q66"/>
    </row>
    <row r="67" spans="1:17" ht="24.95" customHeight="1" x14ac:dyDescent="0.25">
      <c r="A67" s="8" t="s">
        <v>31</v>
      </c>
      <c r="B67" s="11">
        <f t="shared" si="3"/>
        <v>3356252.1506535523</v>
      </c>
      <c r="C67" s="11">
        <f>SUM(C68:C70)</f>
        <v>3317436.6793002263</v>
      </c>
      <c r="D67" s="11">
        <f>SUM(D68:D70)</f>
        <v>32617.383579157762</v>
      </c>
      <c r="E67" s="11">
        <f>SUM(E68:E70)</f>
        <v>2645.2073341682317</v>
      </c>
      <c r="F67" s="13">
        <f>SUM(F68:F70)</f>
        <v>3552.8804400000004</v>
      </c>
      <c r="G67" s="19"/>
      <c r="H67"/>
      <c r="I67"/>
      <c r="J67"/>
      <c r="K67"/>
      <c r="L67"/>
      <c r="M67"/>
      <c r="N67"/>
      <c r="O67"/>
      <c r="P67"/>
      <c r="Q67"/>
    </row>
    <row r="68" spans="1:17" ht="24.95" customHeight="1" x14ac:dyDescent="0.25">
      <c r="A68" s="8" t="s">
        <v>18</v>
      </c>
      <c r="B68" s="12">
        <f t="shared" si="3"/>
        <v>1225996.3627589759</v>
      </c>
      <c r="C68" s="12">
        <v>1224762.5138689759</v>
      </c>
      <c r="D68" s="12">
        <v>0</v>
      </c>
      <c r="E68" s="12">
        <v>0</v>
      </c>
      <c r="F68" s="14">
        <v>1233.8488900000002</v>
      </c>
      <c r="G68" s="19"/>
      <c r="H68" s="46"/>
      <c r="K68"/>
      <c r="L68"/>
      <c r="M68"/>
      <c r="N68"/>
      <c r="O68"/>
      <c r="P68"/>
      <c r="Q68"/>
    </row>
    <row r="69" spans="1:17" ht="24.95" customHeight="1" x14ac:dyDescent="0.25">
      <c r="A69" s="17" t="s">
        <v>19</v>
      </c>
      <c r="B69" s="12">
        <f t="shared" si="3"/>
        <v>742044.5270710655</v>
      </c>
      <c r="C69" s="12">
        <v>704462.90460773953</v>
      </c>
      <c r="D69" s="12">
        <v>32617.383579157762</v>
      </c>
      <c r="E69" s="12">
        <v>2645.2073341682317</v>
      </c>
      <c r="F69" s="14">
        <v>2319.0315500000002</v>
      </c>
      <c r="G69" s="19"/>
      <c r="H69" s="46"/>
      <c r="J69"/>
      <c r="K69"/>
      <c r="L69"/>
      <c r="M69"/>
      <c r="N69"/>
      <c r="O69"/>
      <c r="P69"/>
      <c r="Q69"/>
    </row>
    <row r="70" spans="1:17" ht="30" customHeight="1" x14ac:dyDescent="0.25">
      <c r="A70" s="20" t="s">
        <v>20</v>
      </c>
      <c r="B70" s="34">
        <f t="shared" si="3"/>
        <v>1388211.2608235111</v>
      </c>
      <c r="C70" s="34">
        <v>1388211.2608235111</v>
      </c>
      <c r="D70" s="34">
        <v>0</v>
      </c>
      <c r="E70" s="34">
        <v>0</v>
      </c>
      <c r="F70" s="35">
        <v>0</v>
      </c>
      <c r="G70" s="19"/>
      <c r="H70" s="46"/>
      <c r="J70"/>
      <c r="K70"/>
      <c r="L70"/>
      <c r="M70"/>
      <c r="N70"/>
      <c r="O70"/>
      <c r="P70"/>
      <c r="Q70"/>
    </row>
    <row r="71" spans="1:17" ht="19.5" customHeight="1" x14ac:dyDescent="0.25">
      <c r="A71" s="1" t="s">
        <v>7</v>
      </c>
      <c r="B71" s="2"/>
      <c r="C71" s="3"/>
      <c r="D71" s="3"/>
      <c r="E71" s="3"/>
      <c r="F71" s="3"/>
      <c r="G71" s="19"/>
      <c r="H71"/>
      <c r="I71"/>
      <c r="J71"/>
      <c r="K71"/>
      <c r="L71"/>
      <c r="M71"/>
      <c r="N71"/>
      <c r="O71"/>
      <c r="P71"/>
      <c r="Q71"/>
    </row>
    <row r="72" spans="1:17" ht="12.95" customHeight="1" x14ac:dyDescent="0.25">
      <c r="A72" s="53" t="s">
        <v>46</v>
      </c>
      <c r="B72" s="53"/>
      <c r="C72" s="53"/>
      <c r="D72" s="53"/>
      <c r="E72" s="53"/>
      <c r="F72" s="53"/>
      <c r="G72" s="19"/>
      <c r="H72"/>
      <c r="I72"/>
      <c r="J72"/>
      <c r="K72"/>
      <c r="L72"/>
      <c r="M72"/>
      <c r="N72"/>
      <c r="O72"/>
      <c r="P72"/>
      <c r="Q72"/>
    </row>
    <row r="73" spans="1:17" ht="12.95" customHeight="1" x14ac:dyDescent="0.25">
      <c r="A73" s="1" t="s">
        <v>44</v>
      </c>
      <c r="B73" s="2"/>
      <c r="C73" s="3"/>
      <c r="D73" s="3"/>
      <c r="E73" s="3"/>
      <c r="F73" s="3"/>
      <c r="G73" s="19"/>
      <c r="H73"/>
      <c r="I73"/>
      <c r="J73"/>
      <c r="K73"/>
      <c r="L73"/>
      <c r="M73"/>
      <c r="N73"/>
      <c r="O73"/>
      <c r="P73"/>
      <c r="Q73"/>
    </row>
    <row r="74" spans="1:17" ht="12.95" customHeight="1" x14ac:dyDescent="0.25">
      <c r="A74" s="1" t="s">
        <v>45</v>
      </c>
      <c r="B74" s="2"/>
      <c r="C74" s="3"/>
      <c r="D74" s="3"/>
      <c r="E74" s="3"/>
      <c r="F74" s="3"/>
      <c r="G74" s="19"/>
      <c r="H74"/>
      <c r="I74"/>
      <c r="J74"/>
      <c r="K74"/>
      <c r="L74"/>
      <c r="M74"/>
      <c r="N74"/>
      <c r="O74"/>
      <c r="P74"/>
      <c r="Q74"/>
    </row>
    <row r="75" spans="1:17" ht="12.95" customHeight="1" x14ac:dyDescent="0.25">
      <c r="A75" s="4" t="s">
        <v>47</v>
      </c>
      <c r="B75" s="4"/>
      <c r="C75" s="4"/>
      <c r="D75" s="4"/>
      <c r="E75" s="4"/>
      <c r="F75" s="4"/>
      <c r="G75" s="19"/>
      <c r="H75"/>
      <c r="I75"/>
      <c r="J75"/>
      <c r="K75"/>
      <c r="L75"/>
      <c r="M75"/>
      <c r="N75"/>
      <c r="O75"/>
      <c r="P75"/>
      <c r="Q75"/>
    </row>
    <row r="76" spans="1:17" ht="12.95" customHeight="1" x14ac:dyDescent="0.25">
      <c r="A76" s="4" t="s">
        <v>48</v>
      </c>
      <c r="B76" s="4"/>
      <c r="C76" s="4"/>
      <c r="D76" s="4"/>
      <c r="E76" s="4"/>
      <c r="F76" s="4"/>
      <c r="G76" s="19"/>
      <c r="H76"/>
      <c r="I76"/>
      <c r="J76"/>
      <c r="K76"/>
      <c r="L76"/>
      <c r="M76"/>
      <c r="N76"/>
      <c r="O76"/>
      <c r="P76"/>
      <c r="Q76"/>
    </row>
    <row r="77" spans="1:17" ht="12.95" customHeight="1" x14ac:dyDescent="0.25">
      <c r="A77" s="5" t="s">
        <v>42</v>
      </c>
      <c r="B77" s="4"/>
      <c r="C77" s="4"/>
      <c r="D77" s="4"/>
      <c r="E77" s="4"/>
      <c r="F77" s="4"/>
      <c r="G77" s="19"/>
      <c r="H77"/>
      <c r="I77"/>
      <c r="J77"/>
      <c r="K77"/>
      <c r="L77"/>
      <c r="M77"/>
      <c r="N77"/>
      <c r="O77"/>
      <c r="P77"/>
      <c r="Q77"/>
    </row>
    <row r="78" spans="1:17" ht="12.95" customHeight="1" x14ac:dyDescent="0.25">
      <c r="A78" s="1" t="s">
        <v>8</v>
      </c>
      <c r="B78" s="3"/>
      <c r="C78" s="1"/>
      <c r="D78" s="3"/>
      <c r="E78" s="3"/>
      <c r="F78" s="3"/>
      <c r="G78" s="19"/>
      <c r="H78"/>
      <c r="I78"/>
      <c r="J78"/>
      <c r="K78"/>
      <c r="L78"/>
      <c r="M78"/>
      <c r="N78"/>
      <c r="O78"/>
      <c r="P78"/>
      <c r="Q78"/>
    </row>
    <row r="79" spans="1:17" ht="12.95" customHeight="1" x14ac:dyDescent="0.2">
      <c r="A79" s="1" t="s">
        <v>4</v>
      </c>
      <c r="B79" s="1"/>
      <c r="C79" s="1"/>
      <c r="D79" s="1"/>
      <c r="E79" s="1"/>
      <c r="F79" s="1"/>
      <c r="G79" s="19"/>
    </row>
  </sheetData>
  <mergeCells count="4">
    <mergeCell ref="A2:A3"/>
    <mergeCell ref="A1:F1"/>
    <mergeCell ref="B2:F2"/>
    <mergeCell ref="A72:F7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4" orientation="portrait" r:id="rId1"/>
  <rowBreaks count="2" manualBreakCount="2">
    <brk id="32" max="6" man="1"/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TORRES</dc:creator>
  <cp:lastModifiedBy>JAHAYRA LOW</cp:lastModifiedBy>
  <cp:lastPrinted>2026-06-11T19:28:32Z</cp:lastPrinted>
  <dcterms:created xsi:type="dcterms:W3CDTF">2017-10-16T13:24:48Z</dcterms:created>
  <dcterms:modified xsi:type="dcterms:W3CDTF">2026-06-11T19:37:13Z</dcterms:modified>
</cp:coreProperties>
</file>